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Common\Ism\ALL CONFIGURATORS\PBM Product Line Configurators 2018\"/>
    </mc:Choice>
  </mc:AlternateContent>
  <bookViews>
    <workbookView xWindow="360" yWindow="72" windowWidth="17016" windowHeight="73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Sheet1!$A$1:$C$36</definedName>
    <definedName name="Z_63910DBD_CC20_11D8_9E0C_EA9EBD41A121_.wvu.Cols" localSheetId="0" hidden="1">Sheet1!$F:$F</definedName>
  </definedNames>
  <calcPr calcId="152511"/>
  <customWorkbookViews>
    <customWorkbookView name="PBM User - Personal View" guid="{63910DBD-CC20-11D8-9E0C-EA9EBD41A121}" mergeInterval="0" personalView="1" maximized="1" windowWidth="796" windowHeight="412" activeSheetId="1"/>
  </customWorkbookViews>
</workbook>
</file>

<file path=xl/calcChain.xml><?xml version="1.0" encoding="utf-8"?>
<calcChain xmlns="http://schemas.openxmlformats.org/spreadsheetml/2006/main">
  <c r="F4" i="1" l="1"/>
  <c r="C28" i="1" s="1"/>
  <c r="F3" i="1"/>
  <c r="C32" i="1" s="1"/>
  <c r="F2" i="1"/>
  <c r="C26" i="1" l="1"/>
  <c r="C3" i="1"/>
  <c r="C22" i="1" l="1"/>
</calcChain>
</file>

<file path=xl/sharedStrings.xml><?xml version="1.0" encoding="utf-8"?>
<sst xmlns="http://schemas.openxmlformats.org/spreadsheetml/2006/main" count="260" uniqueCount="238">
  <si>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</si>
  <si>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</si>
  <si>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</si>
  <si>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</si>
  <si>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</si>
  <si>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</si>
  <si>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</si>
  <si>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</si>
  <si>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</si>
  <si>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</si>
  <si>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</si>
  <si>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</si>
  <si>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</si>
  <si>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</si>
  <si>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</si>
  <si>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</si>
  <si>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</si>
  <si>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</si>
  <si>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Polish</t>
  </si>
  <si>
    <t>Material Code</t>
  </si>
  <si>
    <t>Kit Code</t>
  </si>
  <si>
    <t>C = 1/2 inch</t>
  </si>
  <si>
    <t>D = 3/4 inch</t>
  </si>
  <si>
    <t>E = 1 inch</t>
  </si>
  <si>
    <t>G = 1-1/2 inch</t>
  </si>
  <si>
    <t>H = 2 inch</t>
  </si>
  <si>
    <t>K = 3 inch</t>
  </si>
  <si>
    <t>10</t>
  </si>
  <si>
    <t>11</t>
  </si>
  <si>
    <t>- = no purge ports required</t>
  </si>
  <si>
    <t>V = standard width slotted ball for flow control</t>
  </si>
  <si>
    <t>W = 30 degree V ball</t>
  </si>
  <si>
    <t>X = 45 degree V ball</t>
  </si>
  <si>
    <t>Y = 60 degree V ball</t>
  </si>
  <si>
    <t>Z = 90 degree V ball</t>
  </si>
  <si>
    <t>1 = 120 degree V ball</t>
  </si>
  <si>
    <t>8 = Self-flushing ball</t>
  </si>
  <si>
    <t>- = no ball flats, ball purge holes, or V ball required</t>
  </si>
  <si>
    <t>G = 17-4 PH stem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</si>
  <si>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</si>
  <si>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</si>
  <si>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</si>
  <si>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</si>
  <si>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</si>
  <si>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</si>
  <si>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</si>
  <si>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</si>
  <si>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</si>
  <si>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</si>
  <si>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Click in field and select from menu</t>
  </si>
  <si>
    <t xml:space="preserve"> - -</t>
  </si>
  <si>
    <t xml:space="preserve"> - - </t>
  </si>
  <si>
    <t>1 = (1) complete repair kit</t>
  </si>
  <si>
    <t xml:space="preserve">    Repair Kit Part Number:</t>
  </si>
  <si>
    <t>-- = dashes only, no options to select</t>
  </si>
  <si>
    <t>UT = UHMWPE</t>
  </si>
  <si>
    <t>N = 10 RA ID &amp; 32 RA OD polish</t>
  </si>
  <si>
    <t>Q = 15 RA ID &amp; 32 RA OD polish</t>
  </si>
  <si>
    <t>M = Electropolish only (ID &amp; OD)</t>
  </si>
  <si>
    <t>S = 10 RA ID &amp; 32 RA OD polish after electropolish</t>
  </si>
  <si>
    <t>O = 15 RA ID &amp; 32 RA OD polish after electropolish</t>
  </si>
  <si>
    <t>L = LOX cleaning per PBM procedure</t>
  </si>
  <si>
    <t>16</t>
  </si>
  <si>
    <t>LOX Cleaning</t>
  </si>
  <si>
    <t>3 = (3) complete filler kit</t>
  </si>
  <si>
    <t>7 = Self-flushing ball with flats closed downstream</t>
  </si>
  <si>
    <t>A = 1/4 inch</t>
  </si>
  <si>
    <t>B = 3/8 inch</t>
  </si>
  <si>
    <t>Purge Ports</t>
  </si>
  <si>
    <t>Ball Flats, Purge Holes, V-Ball</t>
  </si>
  <si>
    <t>Ball / Stem Options</t>
  </si>
  <si>
    <t>C = 1/4, 3/8, 1/2 inch</t>
  </si>
  <si>
    <t>HT = S-TEF®</t>
  </si>
  <si>
    <t>02 = less handle (stem ready for future automation)</t>
  </si>
  <si>
    <t>A = (1) 1/2" sanitary clamp on center, 90 degrees from stem</t>
  </si>
  <si>
    <t>B = (1) 1/2" sanitary clamp on center, opposite stem</t>
  </si>
  <si>
    <t>C = (1) 1/2" sanitary clamp upstream, 90 degrees from stem</t>
  </si>
  <si>
    <t>D = (1) 1/2" sanitary clamp downstream opposite stem</t>
  </si>
  <si>
    <t>E = (2) 1/2" sanitary clamps on center 90 deg from &amp; opposite stem</t>
  </si>
  <si>
    <t>F = (2) 1/2" sanitary clamps upstream 90 deg from &amp; downstream opp stem</t>
  </si>
  <si>
    <t>G = (1) 1/2" BWTE stub on center, 90 degrees from stem</t>
  </si>
  <si>
    <t>H = (1) 1/2" BWTE stub on center, opposite stem</t>
  </si>
  <si>
    <t>I = (1) 1/2" BWTE stub upstream, 90 degrees from stem</t>
  </si>
  <si>
    <t>J = (1) 1/2" BWTE stub downstream opposite stem</t>
  </si>
  <si>
    <t>K = (2) 1/2" BWTE stubs on center 90 deg from &amp; opposite stem</t>
  </si>
  <si>
    <t>L = (2) 1/2" BWTE stubs upstream 90 deg from &amp; downstream opp stem</t>
  </si>
  <si>
    <t>K = Ball with vent hole (downstream)</t>
  </si>
  <si>
    <t>9 = Ball with vent hole (upstream)</t>
  </si>
  <si>
    <t>- = Standard ball and stem</t>
  </si>
  <si>
    <t>00 = manual locking oval handwheel  (For 1/2" through 2" Valves Only)</t>
  </si>
  <si>
    <t>05 = oval handwheel  (For 1/2" through 2" Valves Only)</t>
  </si>
  <si>
    <t>10 = Manual Spring Return Handle  (For 1/2" through 1-1/2" Valves Only)</t>
  </si>
  <si>
    <t>11 = Fusible Link Spring Return Handle (temp rating required)  (For 1/2" through 3" Valves Only)</t>
  </si>
  <si>
    <t>12 = Vane Actuator</t>
  </si>
  <si>
    <t>13 = GP Electric Actuator</t>
  </si>
  <si>
    <t>14 = XP Electric Actuator</t>
  </si>
  <si>
    <t>Operator</t>
  </si>
  <si>
    <t>Valve Part Number:</t>
  </si>
  <si>
    <t>J = 2-1/2 inch</t>
  </si>
  <si>
    <t>PK = PEEK</t>
  </si>
  <si>
    <t>Click in field and select from menu (Material Code and Size Only)</t>
  </si>
  <si>
    <t>TF = VTFE Cavity Fillers Only</t>
  </si>
  <si>
    <t>PBM Repair Kit Part Number Configurator</t>
  </si>
  <si>
    <t>20 = 80 PSIG DA PBM Actuator</t>
  </si>
  <si>
    <t>21 = 80 PSIG DA PBM Actuator w/ GP Westlock Limit Switch</t>
  </si>
  <si>
    <t>22 = 80 PSIG DA PBM Actuator w/ GP 110VAC Asco Solenoid</t>
  </si>
  <si>
    <t>23 = 80 PSIG DA PBM Actuator w/ GP Westlock Limit Switch &amp; 110VAC Asco Solenoid</t>
  </si>
  <si>
    <t>24 = 80 PSIG DA PBM Actuator w/ XP Westlock Limit Switch</t>
  </si>
  <si>
    <t>25 = 80 PSIG DA PBM Actuator w/ XP 110VAC Asco Solenoid</t>
  </si>
  <si>
    <t>26 = 80 PSIG DA PBM Actuator w/ XP Westlock Limit Switch &amp; 110VAC Asco Solenoid</t>
  </si>
  <si>
    <t>27 = 60 PSIG DA PBM Actuator</t>
  </si>
  <si>
    <t>28 = 60 PSIG DA PBM Actuator w/ GP Westlock Limit Switch</t>
  </si>
  <si>
    <t>29 = 60 PSIG DA PBM Actuator w/ GP 110VAC Asco Solenoid</t>
  </si>
  <si>
    <t>30 = 60 PSIG DA PBM Actuator w/ GP Westlock Limit Switch &amp; 110VAC Asco Solenoid</t>
  </si>
  <si>
    <t>31 = 60 PSIG DA PBM Actuator w/ XP Westlock Limit Switch</t>
  </si>
  <si>
    <t>32 = 60 PSIG DA PBM Actuator w/ XP 110VAC Asco Solenoid</t>
  </si>
  <si>
    <t>33 = 60 PSIG DA PBM Actuator w/ XP Westlock Limit Switch &amp; 110VAC Asco Solenoid</t>
  </si>
  <si>
    <t>34 = 80 PSIG SR PBM Actuator</t>
  </si>
  <si>
    <t>35 = 80 PSIG SR PBM Actuator w/ GP Westlock Limit Switch</t>
  </si>
  <si>
    <t>36 = 80 PSIG SR PBM Actuator w/ GP 110VAC Asco Solenoid</t>
  </si>
  <si>
    <t>37 = 80 PSIG SR PBM Actuator w/ GP Westlock Limit Switch &amp; 110VAC Asco Solenoid</t>
  </si>
  <si>
    <t>38 = 80 PSIG SR PBM Actuator w/ XP Westlock Limit Switch</t>
  </si>
  <si>
    <t>39 = 80 PSIG SR PBM Actuator w/ XP 110VAC Asco Solenoid</t>
  </si>
  <si>
    <t>40 = 80 PSIG SR PBM Actuator w/ XP Westlock Limit Switch &amp; 110VAC Asco Solenoid</t>
  </si>
  <si>
    <t>41 = 60 PSIG SR PBM Actuator</t>
  </si>
  <si>
    <t>42 = 60 PSIG SR PBM Actuator w/ GP Westlock Limit Switch</t>
  </si>
  <si>
    <t>43 = 60 PSIG SR PBM Actuator w/ GP 110VAC Asco Solenoid</t>
  </si>
  <si>
    <t>44 = 60 PSIG SR PBM Actuator w/ GP Westlock Limit Switch &amp; 110VAC Asco Solenoid</t>
  </si>
  <si>
    <t>45 = 60 PSIG SR PBM Actuator w/ XP Westlock Limit Switch</t>
  </si>
  <si>
    <t>46 = 60 PSIG SR PBM Actuator w/ XP 110VAC Asco Solenoid</t>
  </si>
  <si>
    <t>47 = 60 PSIG SR PBM Actuator w/ XP Westlock Limit Switch &amp; 110VAC Asco Solenoid</t>
  </si>
  <si>
    <t>51 = 80 PSIG DA PBM Actuator w/ Position Indicator</t>
  </si>
  <si>
    <t>52 = 60 PSIG DA PBM Actuator w/ Position Indicator</t>
  </si>
  <si>
    <t>53 = 80 PSIG SR PBM Actuator w/ Position Indicator</t>
  </si>
  <si>
    <t>54 = 60 PSIG SR PBM Actuator w/ Position Indicator</t>
  </si>
  <si>
    <t>55 = 80 PSIG DA PBM Actuator w/ GP 24VDC Asco Solenoid</t>
  </si>
  <si>
    <t>56 = 80 PSIG DA PBM Actuator w/ GP Westlock Limit Switch &amp; 24VDC Asco Solenoid</t>
  </si>
  <si>
    <t>57 = 80 PSIG DA PBM Actuator w/ XP 24VDC Asco Solenoid</t>
  </si>
  <si>
    <t>58 = 80 PSIG DA PBM Actuator w/ XP Westlock Limit Switch &amp; 24VDC Asco Solenoid</t>
  </si>
  <si>
    <t>59 = 60 PSIG DA PBM Actuator w/ GP 24VDC Asco Solenoid</t>
  </si>
  <si>
    <t>60 = 60 PSIG DA PBM Actuator w/ GP Westlock Limit Switch &amp; 24VDC Asco Solenoid</t>
  </si>
  <si>
    <t>61 = 60 PSIG DA PBM Actuator w/ XP 24VDC Asco Solenoid</t>
  </si>
  <si>
    <t>62 = 60 PSIG DA PBM Actuator w/ XP Westlock Limit Switch &amp; 24VDC Asco Solenoid</t>
  </si>
  <si>
    <t>63 = 80 PSIG SR PBM Actuator w/ GP 24VDC Asco Solenoid</t>
  </si>
  <si>
    <t>64 = 80 PSIG SR PBM Actuator w/ GP Westlock Limit Switch &amp; 24VDC Asco Solenoid</t>
  </si>
  <si>
    <t>65 = 80 PSIG SR PBM Actuator w/ XP 24VDC Asco Solenoid</t>
  </si>
  <si>
    <t>66 = 80 PSIG SR PBM Actuator w/ XP Westlock Limit Switch &amp; 24VDC Asco Solenoid</t>
  </si>
  <si>
    <t>67 = 60 PSIG SR PBM Actuator w/ GP 24VDC Asco Solenoid</t>
  </si>
  <si>
    <t>68 = 60 PSIG SR PBM Actuator w/ GP Westlock Limit Switch &amp; 24VDC Asco Solenoid</t>
  </si>
  <si>
    <t>69 = 60 PSIG SR PBM Actuator w/ XP 24VDC Asco Solenoid</t>
  </si>
  <si>
    <t>70 = 60 PSIG SR PBM Actuator w/ XP Westlock Limit Switch &amp; 24VDC Asco Solenoid</t>
  </si>
  <si>
    <t>73 = 80 PSIG DA PBM Actuator w/ XP Topworx Limit Switch</t>
  </si>
  <si>
    <t>74 = 80 PSIG DA PBM Actuator w/ XP Topworx Limit Switch &amp; GP 110VAC Asco Solenoid</t>
  </si>
  <si>
    <t>75 = 80 PSIG DA PBM Actuator w/ XP Topworx Limit Switch &amp; XP 110VAC Asco Solenoid</t>
  </si>
  <si>
    <t>76 = 60 PSIG DA PBM Actuator w/ XP Topworx Limit Switch</t>
  </si>
  <si>
    <t>77 = 60 PSIG DA PBM Actuator w/ XP Topworx Limit Switch &amp; GP 110VAC Asco Solenoid</t>
  </si>
  <si>
    <t>78 = 60 PSIG DA PBM Actuator w/ XP Topworx Limit Switch &amp; XP 110VAC Asco Solenoid</t>
  </si>
  <si>
    <t>79 = 80 PSIG SR PBM Actuator w/ XP Topworx Limit Switch</t>
  </si>
  <si>
    <t>80 = 80 PSIG SR PBM Actuator w/ XP Topworx Limit Switch &amp; GP 110VAC Asco Solenoid</t>
  </si>
  <si>
    <t>81 = 80 PSIG SR PBM Actuator w/ XP Topworx Limit Switch &amp; XP 110VAC Asco Solenoid</t>
  </si>
  <si>
    <t>82 = 60 PSIG SR PBM Actuator w/ XP Topworx Limit Switch</t>
  </si>
  <si>
    <t>83 = 60 PSIG SR PBM Actuator w/ XP Topworx Limit Switch &amp; GP 110VAC Asco Solenoid</t>
  </si>
  <si>
    <t>84 = 60 PSIG SR PBM Actuator w/ XP Topworx Limit Switch &amp; XP 110VAC Asco Solenoid</t>
  </si>
  <si>
    <t>85 = 80 PSIG DA PBM Actuator w/ XP Topworx Proximity Switch</t>
  </si>
  <si>
    <t>86 = 80 PSIG DA PBM Actuator w/ XP Topworx Proximity Switch &amp; XP 110VAC Asco Solenoid</t>
  </si>
  <si>
    <t>87 = 60 PSIG DA PBM Actuator w/ XP Topworx Proximity Switch</t>
  </si>
  <si>
    <t>88 = 60 PSIG DA PBM Actuator w/ XP Topworx Proximity Switch &amp; XP 110VAC Asco Solenoid</t>
  </si>
  <si>
    <t>89 = 80 PSIG SR PBM Actuator w/ XP Topworx Proximity Switch</t>
  </si>
  <si>
    <t>90 = 80 PSIG SR PBM Actuator w/ XP Topworx Proximity Switch &amp; XP 110VAC Asco Solenoid</t>
  </si>
  <si>
    <t>91 = 60 PSIG SR PBM Actuator w/ XP Topworx Proximity Switch</t>
  </si>
  <si>
    <t>92 = 60 PSIG SR PBM Actuator w/ XP Topworx Proximity Switch &amp; XP 110VAC Asco Solenoid</t>
  </si>
  <si>
    <t>Seat / Filler Material</t>
  </si>
  <si>
    <t>A = ball flats facing downstream in ball - closed position</t>
  </si>
  <si>
    <t>B = ball flats facing upstream in ball - closed position</t>
  </si>
  <si>
    <t>C = ball flats facing upstream in ball - open position</t>
  </si>
  <si>
    <t>D = ball flats facing downstream in ball - open position</t>
  </si>
  <si>
    <t>E = ball flats up &amp; downstream in ball - open position</t>
  </si>
  <si>
    <t>F = ball holes facing downstream in ball - closed position</t>
  </si>
  <si>
    <t>G = ball holes facing upstream in ball - closed positon</t>
  </si>
  <si>
    <t>H = ball holes facing upstream in ball -  open positon</t>
  </si>
  <si>
    <t>I = ball holes facing downstream in ball - open position</t>
  </si>
  <si>
    <t>J = ball holes up &amp; downsteam in ball - open position</t>
  </si>
  <si>
    <t>H- = 316/316L Stainless Steel Body, Ends, Ball, and Stem</t>
  </si>
  <si>
    <t>HL = 316L Stainless Steel Body, Ends, Ball, and Stem</t>
  </si>
  <si>
    <t>E- = Carbon Steel Body and Ends, 316/316L S/S Ball and Stem</t>
  </si>
  <si>
    <t>C- = C-276 Hastelloy Body, Ends, Ball, and Stem</t>
  </si>
  <si>
    <t>Y- = C-22 Hastelloy Body, Ends, Ball, and Stem</t>
  </si>
  <si>
    <t>HC = Alloy 20 Body, Ends, Ball, and Stem</t>
  </si>
  <si>
    <t>22 = Duplex 2205 Body, Ends, Ball, and Stem</t>
  </si>
  <si>
    <t>M = (1) 1/4" FNPT on center, 90 degrees from stem</t>
  </si>
  <si>
    <t>N = (1) 1/4" FNPT on center, opposite stem</t>
  </si>
  <si>
    <t>O = (1) 1/4" FNPT upstream, 90 degrees from stem</t>
  </si>
  <si>
    <t>P = (1) 1/4" FNPT downstream opposite stem</t>
  </si>
  <si>
    <t>Q = (2) 1/4" FNPT on center 90 degrees from &amp; opposite stem</t>
  </si>
  <si>
    <t>R = (2) 1/4" FNPT upstream 90 deg from &amp; downstream opp stem</t>
  </si>
  <si>
    <t>SP = Industrial 2-way 3-piece ball valve, live loaded stem packing</t>
  </si>
  <si>
    <t>B- = Extended Butt weld for pipe - Schedule 40</t>
  </si>
  <si>
    <t>D- = Extended Butt weld for pipe - Schedule 10</t>
  </si>
  <si>
    <t>L- = 150# RF Flange</t>
  </si>
  <si>
    <t>M- = 300# RF Flange</t>
  </si>
  <si>
    <t>U- = Socket Weld for Pipe</t>
  </si>
  <si>
    <t>P- = Male NPT</t>
  </si>
  <si>
    <t>Q- = Female NPT</t>
  </si>
  <si>
    <t>CG = Carbon Graphite</t>
  </si>
  <si>
    <t>17 = extended locking oval handwheel  (For 1/2" through 2" Valves Only)</t>
  </si>
  <si>
    <t>76 = Super Duplex 32760 Body, Ends, Ball, and Stem</t>
  </si>
  <si>
    <t>J = Extended Socket Weld for Pipe</t>
  </si>
  <si>
    <r>
      <t>TF = V-TEF</t>
    </r>
    <r>
      <rPr>
        <sz val="8"/>
        <rFont val="Calibri"/>
        <family val="2"/>
      </rPr>
      <t>™</t>
    </r>
  </si>
  <si>
    <t>R0</t>
  </si>
  <si>
    <t>“All Carbon Steel Valves will be coated internally and externally with a rust inhibitor. Information on the rust inhibitor and/or an MSDS is available upon request.  If the rust inhibitor is not acceptable, customer to advise specific coating required.  Alternate coatings may impact price &amp; delivery time.  As an alternative to the rust inhibitor on external surfaces, Carbon steel cast products may be painted (black in color) as a rust inhibitor.”</t>
  </si>
  <si>
    <t>J =  VTFE cavity fillers</t>
  </si>
  <si>
    <t>- = No additional polish</t>
  </si>
  <si>
    <t>A = 20 RA ID polish</t>
  </si>
  <si>
    <t>03 = manual lever handle (stem ready for future automation)  (For 1/2" through 3" Valves Only)</t>
  </si>
  <si>
    <t>04 = manual locking lever handle  (For 1/2" through 3" Valves Only)</t>
  </si>
  <si>
    <t>07 = 45 degree handle  (For 1/2" through 3" Valves Only)</t>
  </si>
  <si>
    <t>08 = gear operator</t>
  </si>
  <si>
    <t>18 = extended locking lever handle  (For 1/2" through 3" Valves Only)</t>
  </si>
  <si>
    <t>-- = Manual lever handle (For 1/2" through 3" Valves Only)</t>
  </si>
  <si>
    <t>Note:  Two different end connections can be used on these valves including sanitary connections.  Contact PBM with your requirements.</t>
  </si>
  <si>
    <t>For 2-way Industrial SP Series 6 API-607 Valves</t>
  </si>
  <si>
    <t>For 2-way Industrial SP Series 6 API-607</t>
  </si>
  <si>
    <t>5 = Series 5 Design</t>
  </si>
  <si>
    <t>6 = PBM Series 6 Design API-607 Firesafe w/ int &amp; ext grounding, graphite secondary seals (Non-Adjust-O-Seal®)</t>
  </si>
  <si>
    <r>
      <t>G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graphite seals, FKM o-rings</t>
    </r>
  </si>
  <si>
    <t>Z = V-TEF™ seats and graphite seals, EPR o-rings</t>
  </si>
  <si>
    <t>H = S-TEF® seats and graphite seals, FKM o-rings</t>
  </si>
  <si>
    <t>0 = S-TEF® seats and graphite seals, EPR o-rings</t>
  </si>
  <si>
    <t>G = V-TEF™ seats and graphite seals, no cavity filler, FKM o-rings</t>
  </si>
  <si>
    <t>J = V-TEF™ seats and graphite seals, VTFE cavity filler, FKM o-rings</t>
  </si>
  <si>
    <t>Z = V-TEF™ seats and graphite seals, no cavity filler, EPR o-rings</t>
  </si>
  <si>
    <t>2 = V-TEF™ seats and graphite seals, VTFE cavity filler, EPR o-rings</t>
  </si>
  <si>
    <t>9 = V-TEF™ seats and graphite seals, no cavity filler, FEP Encaps. FKM o-rings</t>
  </si>
  <si>
    <t>H = S-TEF® seats and graphite seals, no cavity filler, FKM o-rings</t>
  </si>
  <si>
    <t>I = S-TEF® seats and graphite seals, VTFE cavity filler, FKM o-rings</t>
  </si>
  <si>
    <t>0 = S-TEF® seats and graphite seals, no cavity filler, EPR o-rings</t>
  </si>
  <si>
    <t>1 = S-TEF® seats and graphite seals, VTFE cavity filler, EPR o-rings</t>
  </si>
  <si>
    <r>
      <t>9 = V-TEF</t>
    </r>
    <r>
      <rPr>
        <sz val="8"/>
        <rFont val="Calibri"/>
        <family val="2"/>
      </rPr>
      <t>™</t>
    </r>
    <r>
      <rPr>
        <sz val="8"/>
        <rFont val="Arial"/>
        <family val="2"/>
      </rPr>
      <t xml:space="preserve"> seats and graphite seals, FEP Encaps. FKM o-ring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</si>
</sst>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2" x14ac:knownFonts="1">
    <font>
      <sz val="10"/>
      <name val="Arial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rgb="FF000000"/>
      <name val="Arial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8"/>
      <name val="Calibri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/>
    <xf numFmtId="0" fontId="3" fillId="0" borderId="0" xfId="0" applyFont="1" applyBorder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3" fillId="0" borderId="9" xfId="0" applyNumberFormat="1" applyFont="1" applyBorder="1" applyAlignment="1" applyProtection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 applyProtection="1">
      <alignment vertical="center"/>
      <protection locked="0"/>
    </xf>
    <xf numFmtId="0" fontId="0" fillId="4" borderId="0" xfId="0" applyFill="1"/>
    <xf numFmtId="49" fontId="4" fillId="0" borderId="0" xfId="0" quotePrefix="1" applyNumberFormat="1" applyFont="1"/>
    <xf numFmtId="164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 applyProtection="1">
      <alignment vertical="center"/>
      <protection hidden="1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17</xdr:row>
          <xdr:rowOff>76200</xdr:rowOff>
        </xdr:from>
        <xdr:to>
          <xdr:col>2</xdr:col>
          <xdr:colOff>1318260</xdr:colOff>
          <xdr:row>18</xdr:row>
          <xdr:rowOff>99060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Fields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211"/>
  <sheetViews>
    <sheetView tabSelected="1" zoomScaleNormal="100" workbookViewId="0">
      <selection activeCell="C7" sqref="C7"/>
    </sheetView>
  </sheetViews>
  <sheetFormatPr defaultRowHeight="13.2" x14ac:dyDescent="0.25"/>
  <cols>
    <col min="1" max="1" width="9.6640625" customWidth="1"/>
    <col min="2" max="2" width="25.6640625" customWidth="1"/>
    <col min="3" max="3" width="109.44140625" customWidth="1"/>
    <col min="4" max="4" width="3.6640625" customWidth="1"/>
    <col min="5" max="5" width="3.6640625" hidden="1" customWidth="1"/>
    <col min="6" max="6" width="93.6640625" style="3" hidden="1" customWidth="1"/>
    <col min="7" max="7" width="62.44140625" hidden="1" customWidth="1"/>
    <col min="8" max="8" width="9.109375" customWidth="1"/>
  </cols>
  <sheetData>
    <row r="1" spans="1:7" ht="15" customHeight="1" x14ac:dyDescent="0.25">
      <c r="A1" s="5" t="s">
        <v>0</v>
      </c>
      <c r="B1" s="6"/>
      <c r="C1" s="7"/>
      <c r="D1" s="1"/>
    </row>
    <row r="2" spans="1:7" ht="15" customHeight="1" thickBot="1" x14ac:dyDescent="0.3">
      <c r="A2" s="8" t="s">
        <v>220</v>
      </c>
      <c r="B2" s="9"/>
      <c r="C2" s="10"/>
      <c r="F2" s="28" t="str">
        <f>MID(C7,1,2)</f>
        <v/>
      </c>
    </row>
    <row r="3" spans="1:7" ht="15" customHeight="1" thickBot="1" x14ac:dyDescent="0.3">
      <c r="A3" s="8"/>
      <c r="B3" s="31" t="s">
        <v>97</v>
      </c>
      <c r="C3" s="32" t="str">
        <f>MID(C6,1,2)&amp;MID(C7,1,2)&amp;MID(C8,1,1)&amp;MID(C9,1,1)&amp;MID(C10,1,2)&amp;MID(C11,1,1)&amp;MID(C12,1,1)&amp;MID(C13,1,1)&amp;MID(C14,1,1)&amp;MID(C15,1,2)&amp;MID(C16,1,1)&amp;MID(C17,1,1)</f>
        <v>SP6</v>
      </c>
      <c r="F3" s="28" t="str">
        <f>MID(C30,1,1)</f>
        <v/>
      </c>
    </row>
    <row r="4" spans="1:7" ht="15" customHeight="1" x14ac:dyDescent="0.25">
      <c r="A4" s="8"/>
      <c r="B4" s="11"/>
      <c r="C4" s="12"/>
      <c r="F4" s="28" t="str">
        <f>MID(C30,5,1)</f>
        <v/>
      </c>
    </row>
    <row r="5" spans="1:7" ht="15" customHeight="1" x14ac:dyDescent="0.25">
      <c r="A5" s="13" t="s">
        <v>1</v>
      </c>
      <c r="B5" s="14" t="s">
        <v>11</v>
      </c>
      <c r="C5" s="15" t="s">
        <v>49</v>
      </c>
    </row>
    <row r="6" spans="1:7" ht="15" customHeight="1" x14ac:dyDescent="0.25">
      <c r="A6" s="16" t="s">
        <v>17</v>
      </c>
      <c r="B6" s="17" t="s">
        <v>12</v>
      </c>
      <c r="C6" s="33" t="s">
        <v>195</v>
      </c>
      <c r="D6" s="26"/>
      <c r="G6" s="3"/>
    </row>
    <row r="7" spans="1:7" ht="15" customHeight="1" x14ac:dyDescent="0.25">
      <c r="A7" s="16" t="s">
        <v>2</v>
      </c>
      <c r="B7" s="17" t="s">
        <v>13</v>
      </c>
      <c r="C7" s="18"/>
      <c r="F7" s="36" t="s">
        <v>182</v>
      </c>
      <c r="G7" s="3"/>
    </row>
    <row r="8" spans="1:7" ht="15" customHeight="1" x14ac:dyDescent="0.25">
      <c r="A8" s="16" t="s">
        <v>3</v>
      </c>
      <c r="B8" s="17" t="s">
        <v>14</v>
      </c>
      <c r="C8" s="18"/>
      <c r="F8" s="3" t="s">
        <v>183</v>
      </c>
      <c r="G8" s="3" t="s">
        <v>207</v>
      </c>
    </row>
    <row r="9" spans="1:7" ht="15" customHeight="1" x14ac:dyDescent="0.25">
      <c r="A9" s="16" t="s">
        <v>4</v>
      </c>
      <c r="B9" s="17" t="s">
        <v>16</v>
      </c>
      <c r="C9" s="45" t="s">
        <v>223</v>
      </c>
      <c r="F9" s="36" t="s">
        <v>184</v>
      </c>
      <c r="G9" s="3" t="s">
        <v>72</v>
      </c>
    </row>
    <row r="10" spans="1:7" ht="15" customHeight="1" x14ac:dyDescent="0.25">
      <c r="A10" s="16" t="s">
        <v>5</v>
      </c>
      <c r="B10" s="17" t="s">
        <v>15</v>
      </c>
      <c r="C10" s="27"/>
      <c r="F10" s="3" t="s">
        <v>185</v>
      </c>
      <c r="G10" s="3" t="s">
        <v>55</v>
      </c>
    </row>
    <row r="11" spans="1:7" ht="15" customHeight="1" x14ac:dyDescent="0.25">
      <c r="A11" s="16" t="s">
        <v>6</v>
      </c>
      <c r="B11" s="17" t="s">
        <v>171</v>
      </c>
      <c r="C11" s="18"/>
      <c r="F11" s="3" t="s">
        <v>186</v>
      </c>
      <c r="G11" s="3" t="s">
        <v>99</v>
      </c>
    </row>
    <row r="12" spans="1:7" ht="15" customHeight="1" x14ac:dyDescent="0.25">
      <c r="A12" s="16" t="s">
        <v>27</v>
      </c>
      <c r="B12" s="17" t="s">
        <v>68</v>
      </c>
      <c r="C12" s="18"/>
      <c r="F12" s="3" t="s">
        <v>187</v>
      </c>
      <c r="G12" s="3" t="s">
        <v>203</v>
      </c>
    </row>
    <row r="13" spans="1:7" ht="15" customHeight="1" x14ac:dyDescent="0.25">
      <c r="A13" s="16" t="s">
        <v>28</v>
      </c>
      <c r="B13" s="17" t="s">
        <v>69</v>
      </c>
      <c r="C13" s="18"/>
      <c r="F13" s="3" t="s">
        <v>188</v>
      </c>
      <c r="G13" s="3" t="s">
        <v>101</v>
      </c>
    </row>
    <row r="14" spans="1:7" ht="15" customHeight="1" x14ac:dyDescent="0.25">
      <c r="A14" s="16" t="s">
        <v>8</v>
      </c>
      <c r="B14" s="17" t="s">
        <v>70</v>
      </c>
      <c r="C14" s="18"/>
      <c r="F14" s="3" t="s">
        <v>205</v>
      </c>
      <c r="G14" s="3"/>
    </row>
    <row r="15" spans="1:7" ht="15" customHeight="1" x14ac:dyDescent="0.25">
      <c r="A15" s="16" t="s">
        <v>9</v>
      </c>
      <c r="B15" s="17" t="s">
        <v>96</v>
      </c>
      <c r="C15" s="18"/>
      <c r="G15" s="3"/>
    </row>
    <row r="16" spans="1:7" ht="15" customHeight="1" x14ac:dyDescent="0.25">
      <c r="A16" s="16" t="s">
        <v>10</v>
      </c>
      <c r="B16" s="17" t="s">
        <v>18</v>
      </c>
      <c r="C16" s="18"/>
    </row>
    <row r="17" spans="1:7" ht="15" customHeight="1" thickBot="1" x14ac:dyDescent="0.3">
      <c r="A17" s="19" t="s">
        <v>62</v>
      </c>
      <c r="B17" s="20" t="s">
        <v>63</v>
      </c>
      <c r="C17" s="21"/>
      <c r="G17" s="26"/>
    </row>
    <row r="18" spans="1:7" ht="15" customHeight="1" x14ac:dyDescent="0.25">
      <c r="A18" s="22"/>
      <c r="B18" s="22"/>
      <c r="C18" s="22"/>
      <c r="G18" s="3" t="s">
        <v>71</v>
      </c>
    </row>
    <row r="19" spans="1:7" ht="15" customHeight="1" thickBot="1" x14ac:dyDescent="0.3">
      <c r="A19" s="22"/>
      <c r="B19" s="22"/>
      <c r="C19" s="22"/>
      <c r="F19" s="3" t="s">
        <v>66</v>
      </c>
      <c r="G19" s="3" t="s">
        <v>22</v>
      </c>
    </row>
    <row r="20" spans="1:7" ht="15" customHeight="1" x14ac:dyDescent="0.25">
      <c r="A20" s="5" t="s">
        <v>102</v>
      </c>
      <c r="B20" s="6"/>
      <c r="C20" s="23"/>
      <c r="F20" s="3" t="s">
        <v>67</v>
      </c>
      <c r="G20" s="3" t="s">
        <v>23</v>
      </c>
    </row>
    <row r="21" spans="1:7" ht="15" customHeight="1" thickBot="1" x14ac:dyDescent="0.3">
      <c r="A21" s="8" t="s">
        <v>221</v>
      </c>
      <c r="B21" s="9"/>
      <c r="C21" s="12"/>
      <c r="F21" s="3" t="s">
        <v>21</v>
      </c>
      <c r="G21" s="3" t="s">
        <v>24</v>
      </c>
    </row>
    <row r="22" spans="1:7" ht="15" customHeight="1" thickBot="1" x14ac:dyDescent="0.3">
      <c r="A22" s="24"/>
      <c r="B22" s="9" t="s">
        <v>53</v>
      </c>
      <c r="C22" s="32" t="str">
        <f>MID(C25,1,2)&amp;MID(C26,1,2)&amp;MID(C27,1,1)&amp;MID(C28,1,1)&amp;MID(C29,1,2)&amp;MID(C30,1,1)&amp;MID(C31,1,2)&amp;MID(C32,1,1)</f>
        <v>SP  ----1</v>
      </c>
      <c r="F22" s="3" t="s">
        <v>22</v>
      </c>
      <c r="G22" s="3" t="s">
        <v>25</v>
      </c>
    </row>
    <row r="23" spans="1:7" ht="15" customHeight="1" x14ac:dyDescent="0.25">
      <c r="A23" s="8"/>
      <c r="B23" s="9"/>
      <c r="C23" s="12"/>
      <c r="F23" s="3" t="s">
        <v>23</v>
      </c>
      <c r="G23" s="3" t="s">
        <v>98</v>
      </c>
    </row>
    <row r="24" spans="1:7" ht="15" customHeight="1" x14ac:dyDescent="0.25">
      <c r="A24" s="13" t="s">
        <v>1</v>
      </c>
      <c r="B24" s="14" t="s">
        <v>11</v>
      </c>
      <c r="C24" s="15" t="s">
        <v>100</v>
      </c>
      <c r="F24" s="3" t="s">
        <v>24</v>
      </c>
      <c r="G24" s="3" t="s">
        <v>26</v>
      </c>
    </row>
    <row r="25" spans="1:7" ht="15" customHeight="1" x14ac:dyDescent="0.25">
      <c r="A25" s="16" t="s">
        <v>17</v>
      </c>
      <c r="B25" s="17" t="s">
        <v>12</v>
      </c>
      <c r="C25" s="33" t="s">
        <v>195</v>
      </c>
      <c r="F25" s="3" t="s">
        <v>25</v>
      </c>
    </row>
    <row r="26" spans="1:7" ht="15" customHeight="1" x14ac:dyDescent="0.25">
      <c r="A26" s="16" t="s">
        <v>2</v>
      </c>
      <c r="B26" s="17" t="s">
        <v>13</v>
      </c>
      <c r="C26" s="34" t="str">
        <f>IF(F4="V",G8,IF(F4="S",G9,IF(F4="U",G10,IF(F4="P",G11,IF(F4="C",G12,IF(F4=" ",G13," "))))))</f>
        <v xml:space="preserve"> </v>
      </c>
      <c r="F26" s="3" t="s">
        <v>98</v>
      </c>
    </row>
    <row r="27" spans="1:7" ht="15" customHeight="1" x14ac:dyDescent="0.25">
      <c r="A27" s="16" t="s">
        <v>3</v>
      </c>
      <c r="B27" s="17" t="s">
        <v>14</v>
      </c>
      <c r="C27" s="18"/>
      <c r="F27" s="3" t="s">
        <v>26</v>
      </c>
      <c r="G27" s="3" t="s">
        <v>224</v>
      </c>
    </row>
    <row r="28" spans="1:7" ht="15" customHeight="1" x14ac:dyDescent="0.25">
      <c r="A28" s="16" t="s">
        <v>4</v>
      </c>
      <c r="B28" s="17" t="s">
        <v>16</v>
      </c>
      <c r="C28" s="34" t="str">
        <f>IF(F4="V",G39,IF(F4="S",G39,IF(F4="U",G39,IF(F4="J",G38,IF(F4="C",G39,IF(F4=" ",G38," "))))))</f>
        <v xml:space="preserve"> </v>
      </c>
      <c r="G28" s="3" t="s">
        <v>225</v>
      </c>
    </row>
    <row r="29" spans="1:7" ht="15" customHeight="1" x14ac:dyDescent="0.25">
      <c r="A29" s="16" t="s">
        <v>5</v>
      </c>
      <c r="B29" s="17" t="s">
        <v>50</v>
      </c>
      <c r="C29" s="25" t="s">
        <v>54</v>
      </c>
      <c r="G29" s="3" t="s">
        <v>226</v>
      </c>
    </row>
    <row r="30" spans="1:7" ht="15" customHeight="1" x14ac:dyDescent="0.25">
      <c r="A30" s="16" t="s">
        <v>6</v>
      </c>
      <c r="B30" s="17" t="s">
        <v>19</v>
      </c>
      <c r="C30" s="18"/>
      <c r="G30" s="3" t="s">
        <v>227</v>
      </c>
    </row>
    <row r="31" spans="1:7" ht="15" customHeight="1" x14ac:dyDescent="0.25">
      <c r="A31" s="16" t="s">
        <v>7</v>
      </c>
      <c r="B31" s="17" t="s">
        <v>51</v>
      </c>
      <c r="C31" s="25" t="s">
        <v>54</v>
      </c>
      <c r="F31" s="37" t="s">
        <v>196</v>
      </c>
      <c r="G31" s="3" t="s">
        <v>237</v>
      </c>
    </row>
    <row r="32" spans="1:7" ht="15" customHeight="1" thickBot="1" x14ac:dyDescent="0.3">
      <c r="A32" s="19" t="s">
        <v>8</v>
      </c>
      <c r="B32" s="20" t="s">
        <v>20</v>
      </c>
      <c r="C32" s="35" t="str">
        <f>IF(F3="J",G36,IF(F3="M",G36,IF(F3="P",G36,G35)))</f>
        <v>1 = (1) complete repair kit</v>
      </c>
      <c r="F32" s="37" t="s">
        <v>197</v>
      </c>
      <c r="G32" s="3" t="s">
        <v>210</v>
      </c>
    </row>
    <row r="33" spans="1:7" x14ac:dyDescent="0.25">
      <c r="A33" s="30" t="s">
        <v>208</v>
      </c>
      <c r="B33" s="4"/>
      <c r="C33" s="4"/>
      <c r="F33" s="37" t="s">
        <v>206</v>
      </c>
    </row>
    <row r="34" spans="1:7" ht="13.2" customHeight="1" x14ac:dyDescent="0.25">
      <c r="A34" s="38">
        <v>43422</v>
      </c>
      <c r="B34" s="44" t="s">
        <v>219</v>
      </c>
      <c r="C34" s="44"/>
      <c r="F34" s="3" t="s">
        <v>198</v>
      </c>
      <c r="G34" s="3"/>
    </row>
    <row r="35" spans="1:7" x14ac:dyDescent="0.25">
      <c r="B35" s="39"/>
      <c r="C35" s="4"/>
      <c r="F35" s="3" t="s">
        <v>199</v>
      </c>
      <c r="G35" s="3" t="s">
        <v>52</v>
      </c>
    </row>
    <row r="36" spans="1:7" ht="49.8" customHeight="1" x14ac:dyDescent="0.25">
      <c r="A36" s="41" t="s">
        <v>209</v>
      </c>
      <c r="B36" s="42"/>
      <c r="C36" s="42"/>
      <c r="F36" s="3" t="s">
        <v>201</v>
      </c>
      <c r="G36" s="3" t="s">
        <v>64</v>
      </c>
    </row>
    <row r="37" spans="1:7" x14ac:dyDescent="0.25">
      <c r="A37" s="2"/>
      <c r="B37" s="43"/>
      <c r="C37" s="43"/>
      <c r="F37" s="3" t="s">
        <v>202</v>
      </c>
    </row>
    <row r="38" spans="1:7" x14ac:dyDescent="0.25">
      <c r="A38" s="2"/>
      <c r="B38" s="2"/>
      <c r="C38" s="2"/>
      <c r="F38" s="3" t="s">
        <v>200</v>
      </c>
      <c r="G38" s="40" t="s">
        <v>222</v>
      </c>
    </row>
    <row r="39" spans="1:7" x14ac:dyDescent="0.25">
      <c r="G39" s="46" t="s">
        <v>223</v>
      </c>
    </row>
    <row r="40" spans="1:7" x14ac:dyDescent="0.25">
      <c r="A40" s="2"/>
      <c r="B40" s="2"/>
      <c r="C40" s="2"/>
    </row>
    <row r="41" spans="1:7" x14ac:dyDescent="0.25">
      <c r="A41" s="2"/>
      <c r="B41" s="2"/>
      <c r="C41" s="2"/>
    </row>
    <row r="42" spans="1:7" x14ac:dyDescent="0.25">
      <c r="A42" s="2"/>
      <c r="B42" s="2"/>
      <c r="C42" s="2"/>
    </row>
    <row r="43" spans="1:7" x14ac:dyDescent="0.25">
      <c r="A43" s="2"/>
      <c r="B43" s="2"/>
      <c r="C43" s="2"/>
    </row>
    <row r="44" spans="1:7" x14ac:dyDescent="0.25">
      <c r="A44" s="2"/>
      <c r="B44" s="2"/>
      <c r="C44" s="2"/>
    </row>
    <row r="45" spans="1:7" x14ac:dyDescent="0.25">
      <c r="A45" s="2"/>
      <c r="B45" s="2"/>
      <c r="C45" s="2"/>
      <c r="F45" s="3" t="s">
        <v>228</v>
      </c>
    </row>
    <row r="46" spans="1:7" x14ac:dyDescent="0.25">
      <c r="A46" s="2"/>
      <c r="B46" s="2"/>
      <c r="C46" s="2"/>
      <c r="F46" s="3" t="s">
        <v>229</v>
      </c>
    </row>
    <row r="47" spans="1:7" x14ac:dyDescent="0.25">
      <c r="A47" s="2"/>
      <c r="B47" s="2"/>
      <c r="C47" s="2"/>
      <c r="F47" s="3" t="s">
        <v>230</v>
      </c>
    </row>
    <row r="48" spans="1:7" x14ac:dyDescent="0.25">
      <c r="A48" s="2"/>
      <c r="B48" s="2"/>
      <c r="C48" s="2"/>
      <c r="F48" s="3" t="s">
        <v>231</v>
      </c>
    </row>
    <row r="49" spans="1:6" x14ac:dyDescent="0.25">
      <c r="A49" s="2"/>
      <c r="B49" s="2"/>
      <c r="C49" s="2"/>
      <c r="F49" s="3" t="s">
        <v>232</v>
      </c>
    </row>
    <row r="50" spans="1:6" x14ac:dyDescent="0.25">
      <c r="A50" s="2"/>
      <c r="B50" s="2"/>
      <c r="C50" s="2"/>
      <c r="F50" s="3" t="s">
        <v>233</v>
      </c>
    </row>
    <row r="51" spans="1:6" x14ac:dyDescent="0.25">
      <c r="A51" s="2"/>
      <c r="B51" s="2"/>
      <c r="C51" s="2"/>
      <c r="F51" s="3" t="s">
        <v>234</v>
      </c>
    </row>
    <row r="52" spans="1:6" x14ac:dyDescent="0.25">
      <c r="A52" s="2"/>
      <c r="B52" s="2"/>
      <c r="C52" s="2"/>
      <c r="F52" s="3" t="s">
        <v>235</v>
      </c>
    </row>
    <row r="53" spans="1:6" x14ac:dyDescent="0.25">
      <c r="A53" s="2"/>
      <c r="B53" s="2"/>
      <c r="C53" s="2"/>
      <c r="F53" s="3" t="s">
        <v>236</v>
      </c>
    </row>
    <row r="54" spans="1:6" x14ac:dyDescent="0.25">
      <c r="A54" s="2"/>
      <c r="B54" s="2"/>
      <c r="C54" s="2"/>
    </row>
    <row r="55" spans="1:6" x14ac:dyDescent="0.25">
      <c r="A55" s="2"/>
      <c r="B55" s="2"/>
      <c r="C55" s="2"/>
    </row>
    <row r="56" spans="1:6" x14ac:dyDescent="0.25">
      <c r="A56" s="2"/>
      <c r="B56" s="2"/>
      <c r="C56" s="2"/>
    </row>
    <row r="57" spans="1:6" x14ac:dyDescent="0.25">
      <c r="A57" s="2"/>
      <c r="B57" s="2"/>
      <c r="C57" s="2"/>
      <c r="F57" s="3" t="s">
        <v>29</v>
      </c>
    </row>
    <row r="58" spans="1:6" x14ac:dyDescent="0.25">
      <c r="A58" s="2"/>
      <c r="B58" s="2"/>
      <c r="C58" s="2"/>
      <c r="F58" s="3" t="s">
        <v>74</v>
      </c>
    </row>
    <row r="59" spans="1:6" x14ac:dyDescent="0.25">
      <c r="A59" s="2"/>
      <c r="B59" s="2"/>
      <c r="C59" s="2"/>
      <c r="F59" s="3" t="s">
        <v>75</v>
      </c>
    </row>
    <row r="60" spans="1:6" x14ac:dyDescent="0.25">
      <c r="A60" s="2"/>
      <c r="B60" s="2"/>
      <c r="C60" s="2"/>
      <c r="F60" s="3" t="s">
        <v>76</v>
      </c>
    </row>
    <row r="61" spans="1:6" x14ac:dyDescent="0.25">
      <c r="A61" s="2"/>
      <c r="B61" s="2"/>
      <c r="C61" s="2"/>
      <c r="F61" s="3" t="s">
        <v>77</v>
      </c>
    </row>
    <row r="62" spans="1:6" x14ac:dyDescent="0.25">
      <c r="A62" s="2"/>
      <c r="B62" s="2"/>
      <c r="C62" s="2"/>
      <c r="F62" s="3" t="s">
        <v>78</v>
      </c>
    </row>
    <row r="63" spans="1:6" x14ac:dyDescent="0.25">
      <c r="A63" s="2"/>
      <c r="B63" s="2"/>
      <c r="C63" s="2"/>
      <c r="F63" s="3" t="s">
        <v>79</v>
      </c>
    </row>
    <row r="64" spans="1:6" x14ac:dyDescent="0.25">
      <c r="A64" s="2"/>
      <c r="B64" s="2"/>
      <c r="C64" s="2"/>
      <c r="F64" s="3" t="s">
        <v>80</v>
      </c>
    </row>
    <row r="65" spans="1:6" x14ac:dyDescent="0.25">
      <c r="A65" s="2"/>
      <c r="B65" s="2"/>
      <c r="C65" s="2"/>
      <c r="F65" s="3" t="s">
        <v>81</v>
      </c>
    </row>
    <row r="66" spans="1:6" x14ac:dyDescent="0.25">
      <c r="A66" s="2"/>
      <c r="B66" s="2"/>
      <c r="C66" s="2"/>
      <c r="F66" s="3" t="s">
        <v>82</v>
      </c>
    </row>
    <row r="67" spans="1:6" x14ac:dyDescent="0.25">
      <c r="A67" s="2"/>
      <c r="B67" s="2"/>
      <c r="C67" s="2"/>
      <c r="F67" s="3" t="s">
        <v>83</v>
      </c>
    </row>
    <row r="68" spans="1:6" x14ac:dyDescent="0.25">
      <c r="A68" s="2"/>
      <c r="B68" s="2"/>
      <c r="C68" s="2"/>
      <c r="F68" s="3" t="s">
        <v>84</v>
      </c>
    </row>
    <row r="69" spans="1:6" x14ac:dyDescent="0.25">
      <c r="A69" s="2"/>
      <c r="B69" s="2"/>
      <c r="C69" s="2"/>
      <c r="F69" s="3" t="s">
        <v>85</v>
      </c>
    </row>
    <row r="70" spans="1:6" x14ac:dyDescent="0.25">
      <c r="A70" s="2"/>
      <c r="B70" s="2"/>
      <c r="C70" s="2"/>
      <c r="F70" s="3" t="s">
        <v>189</v>
      </c>
    </row>
    <row r="71" spans="1:6" x14ac:dyDescent="0.25">
      <c r="A71" s="2"/>
      <c r="B71" s="2"/>
      <c r="C71" s="2"/>
      <c r="F71" s="3" t="s">
        <v>190</v>
      </c>
    </row>
    <row r="72" spans="1:6" x14ac:dyDescent="0.25">
      <c r="A72" s="2"/>
      <c r="B72" s="2"/>
      <c r="C72" s="2"/>
      <c r="F72" s="3" t="s">
        <v>191</v>
      </c>
    </row>
    <row r="73" spans="1:6" x14ac:dyDescent="0.25">
      <c r="A73" s="2"/>
      <c r="C73" s="2"/>
      <c r="F73" s="3" t="s">
        <v>192</v>
      </c>
    </row>
    <row r="74" spans="1:6" x14ac:dyDescent="0.25">
      <c r="F74" s="3" t="s">
        <v>193</v>
      </c>
    </row>
    <row r="75" spans="1:6" x14ac:dyDescent="0.25">
      <c r="F75" s="3" t="s">
        <v>194</v>
      </c>
    </row>
    <row r="79" spans="1:6" x14ac:dyDescent="0.25">
      <c r="F79" s="3" t="s">
        <v>37</v>
      </c>
    </row>
    <row r="80" spans="1:6" x14ac:dyDescent="0.25">
      <c r="F80" s="3" t="s">
        <v>172</v>
      </c>
    </row>
    <row r="81" spans="6:6" x14ac:dyDescent="0.25">
      <c r="F81" s="3" t="s">
        <v>173</v>
      </c>
    </row>
    <row r="82" spans="6:6" x14ac:dyDescent="0.25">
      <c r="F82" s="3" t="s">
        <v>174</v>
      </c>
    </row>
    <row r="83" spans="6:6" x14ac:dyDescent="0.25">
      <c r="F83" s="3" t="s">
        <v>175</v>
      </c>
    </row>
    <row r="84" spans="6:6" x14ac:dyDescent="0.25">
      <c r="F84" s="3" t="s">
        <v>176</v>
      </c>
    </row>
    <row r="85" spans="6:6" x14ac:dyDescent="0.25">
      <c r="F85" s="3" t="s">
        <v>177</v>
      </c>
    </row>
    <row r="86" spans="6:6" x14ac:dyDescent="0.25">
      <c r="F86" s="3" t="s">
        <v>178</v>
      </c>
    </row>
    <row r="87" spans="6:6" x14ac:dyDescent="0.25">
      <c r="F87" s="3" t="s">
        <v>179</v>
      </c>
    </row>
    <row r="88" spans="6:6" x14ac:dyDescent="0.25">
      <c r="F88" s="3" t="s">
        <v>180</v>
      </c>
    </row>
    <row r="89" spans="6:6" x14ac:dyDescent="0.25">
      <c r="F89" s="3" t="s">
        <v>181</v>
      </c>
    </row>
    <row r="90" spans="6:6" x14ac:dyDescent="0.25">
      <c r="F90" s="3" t="s">
        <v>86</v>
      </c>
    </row>
    <row r="91" spans="6:6" x14ac:dyDescent="0.25">
      <c r="F91" s="3" t="s">
        <v>30</v>
      </c>
    </row>
    <row r="92" spans="6:6" x14ac:dyDescent="0.25">
      <c r="F92" s="3" t="s">
        <v>31</v>
      </c>
    </row>
    <row r="93" spans="6:6" x14ac:dyDescent="0.25">
      <c r="F93" s="3" t="s">
        <v>32</v>
      </c>
    </row>
    <row r="94" spans="6:6" x14ac:dyDescent="0.25">
      <c r="F94" s="3" t="s">
        <v>33</v>
      </c>
    </row>
    <row r="95" spans="6:6" x14ac:dyDescent="0.25">
      <c r="F95" s="3" t="s">
        <v>34</v>
      </c>
    </row>
    <row r="96" spans="6:6" x14ac:dyDescent="0.25">
      <c r="F96" s="3" t="s">
        <v>35</v>
      </c>
    </row>
    <row r="97" spans="6:6" x14ac:dyDescent="0.25">
      <c r="F97" s="3" t="s">
        <v>65</v>
      </c>
    </row>
    <row r="98" spans="6:6" x14ac:dyDescent="0.25">
      <c r="F98" s="3" t="s">
        <v>36</v>
      </c>
    </row>
    <row r="99" spans="6:6" x14ac:dyDescent="0.25">
      <c r="F99" s="3" t="s">
        <v>87</v>
      </c>
    </row>
    <row r="102" spans="6:6" x14ac:dyDescent="0.25">
      <c r="F102" s="29" t="s">
        <v>88</v>
      </c>
    </row>
    <row r="103" spans="6:6" x14ac:dyDescent="0.25">
      <c r="F103" s="3" t="s">
        <v>38</v>
      </c>
    </row>
    <row r="107" spans="6:6" x14ac:dyDescent="0.25">
      <c r="F107" s="3" t="s">
        <v>211</v>
      </c>
    </row>
    <row r="108" spans="6:6" x14ac:dyDescent="0.25">
      <c r="F108" s="3" t="s">
        <v>212</v>
      </c>
    </row>
    <row r="109" spans="6:6" x14ac:dyDescent="0.25">
      <c r="F109" s="3" t="s">
        <v>39</v>
      </c>
    </row>
    <row r="110" spans="6:6" x14ac:dyDescent="0.25">
      <c r="F110" s="3" t="s">
        <v>40</v>
      </c>
    </row>
    <row r="111" spans="6:6" x14ac:dyDescent="0.25">
      <c r="F111" s="3" t="s">
        <v>41</v>
      </c>
    </row>
    <row r="112" spans="6:6" x14ac:dyDescent="0.25">
      <c r="F112" s="3" t="s">
        <v>42</v>
      </c>
    </row>
    <row r="113" spans="6:6" x14ac:dyDescent="0.25">
      <c r="F113" s="3" t="s">
        <v>43</v>
      </c>
    </row>
    <row r="114" spans="6:6" x14ac:dyDescent="0.25">
      <c r="F114" s="3" t="s">
        <v>44</v>
      </c>
    </row>
    <row r="115" spans="6:6" x14ac:dyDescent="0.25">
      <c r="F115" s="3" t="s">
        <v>45</v>
      </c>
    </row>
    <row r="116" spans="6:6" x14ac:dyDescent="0.25">
      <c r="F116" s="3" t="s">
        <v>46</v>
      </c>
    </row>
    <row r="117" spans="6:6" x14ac:dyDescent="0.25">
      <c r="F117" s="3" t="s">
        <v>47</v>
      </c>
    </row>
    <row r="118" spans="6:6" x14ac:dyDescent="0.25">
      <c r="F118" s="3" t="s">
        <v>48</v>
      </c>
    </row>
    <row r="119" spans="6:6" x14ac:dyDescent="0.25">
      <c r="F119" s="3" t="s">
        <v>58</v>
      </c>
    </row>
    <row r="120" spans="6:6" x14ac:dyDescent="0.25">
      <c r="F120" s="3" t="s">
        <v>56</v>
      </c>
    </row>
    <row r="121" spans="6:6" x14ac:dyDescent="0.25">
      <c r="F121" s="3" t="s">
        <v>60</v>
      </c>
    </row>
    <row r="122" spans="6:6" x14ac:dyDescent="0.25">
      <c r="F122" s="3" t="s">
        <v>57</v>
      </c>
    </row>
    <row r="123" spans="6:6" x14ac:dyDescent="0.25">
      <c r="F123" s="3" t="s">
        <v>59</v>
      </c>
    </row>
    <row r="126" spans="6:6" x14ac:dyDescent="0.25">
      <c r="F126" s="3" t="s">
        <v>61</v>
      </c>
    </row>
    <row r="129" spans="6:6" x14ac:dyDescent="0.25">
      <c r="F129" s="3" t="s">
        <v>218</v>
      </c>
    </row>
    <row r="130" spans="6:6" x14ac:dyDescent="0.25">
      <c r="F130" s="3" t="s">
        <v>89</v>
      </c>
    </row>
    <row r="131" spans="6:6" x14ac:dyDescent="0.25">
      <c r="F131" s="3" t="s">
        <v>73</v>
      </c>
    </row>
    <row r="132" spans="6:6" x14ac:dyDescent="0.25">
      <c r="F132" s="3" t="s">
        <v>213</v>
      </c>
    </row>
    <row r="133" spans="6:6" x14ac:dyDescent="0.25">
      <c r="F133" s="3" t="s">
        <v>214</v>
      </c>
    </row>
    <row r="134" spans="6:6" x14ac:dyDescent="0.25">
      <c r="F134" s="3" t="s">
        <v>90</v>
      </c>
    </row>
    <row r="135" spans="6:6" x14ac:dyDescent="0.25">
      <c r="F135" s="3" t="s">
        <v>215</v>
      </c>
    </row>
    <row r="136" spans="6:6" x14ac:dyDescent="0.25">
      <c r="F136" s="3" t="s">
        <v>216</v>
      </c>
    </row>
    <row r="137" spans="6:6" x14ac:dyDescent="0.25">
      <c r="F137" s="3" t="s">
        <v>91</v>
      </c>
    </row>
    <row r="138" spans="6:6" x14ac:dyDescent="0.25">
      <c r="F138" s="3" t="s">
        <v>92</v>
      </c>
    </row>
    <row r="139" spans="6:6" x14ac:dyDescent="0.25">
      <c r="F139" s="3" t="s">
        <v>93</v>
      </c>
    </row>
    <row r="140" spans="6:6" x14ac:dyDescent="0.25">
      <c r="F140" s="3" t="s">
        <v>94</v>
      </c>
    </row>
    <row r="141" spans="6:6" x14ac:dyDescent="0.25">
      <c r="F141" s="3" t="s">
        <v>95</v>
      </c>
    </row>
    <row r="142" spans="6:6" x14ac:dyDescent="0.25">
      <c r="F142" s="3" t="s">
        <v>204</v>
      </c>
    </row>
    <row r="143" spans="6:6" x14ac:dyDescent="0.25">
      <c r="F143" s="3" t="s">
        <v>217</v>
      </c>
    </row>
    <row r="144" spans="6:6" x14ac:dyDescent="0.25">
      <c r="F144" s="3" t="s">
        <v>103</v>
      </c>
    </row>
    <row r="145" spans="6:6" x14ac:dyDescent="0.25">
      <c r="F145" s="3" t="s">
        <v>104</v>
      </c>
    </row>
    <row r="146" spans="6:6" x14ac:dyDescent="0.25">
      <c r="F146" s="3" t="s">
        <v>105</v>
      </c>
    </row>
    <row r="147" spans="6:6" x14ac:dyDescent="0.25">
      <c r="F147" s="3" t="s">
        <v>106</v>
      </c>
    </row>
    <row r="148" spans="6:6" x14ac:dyDescent="0.25">
      <c r="F148" s="3" t="s">
        <v>107</v>
      </c>
    </row>
    <row r="149" spans="6:6" x14ac:dyDescent="0.25">
      <c r="F149" s="3" t="s">
        <v>108</v>
      </c>
    </row>
    <row r="150" spans="6:6" x14ac:dyDescent="0.25">
      <c r="F150" s="3" t="s">
        <v>109</v>
      </c>
    </row>
    <row r="151" spans="6:6" x14ac:dyDescent="0.25">
      <c r="F151" s="3" t="s">
        <v>110</v>
      </c>
    </row>
    <row r="152" spans="6:6" x14ac:dyDescent="0.25">
      <c r="F152" s="3" t="s">
        <v>111</v>
      </c>
    </row>
    <row r="153" spans="6:6" x14ac:dyDescent="0.25">
      <c r="F153" s="3" t="s">
        <v>112</v>
      </c>
    </row>
    <row r="154" spans="6:6" x14ac:dyDescent="0.25">
      <c r="F154" s="3" t="s">
        <v>113</v>
      </c>
    </row>
    <row r="155" spans="6:6" x14ac:dyDescent="0.25">
      <c r="F155" s="3" t="s">
        <v>114</v>
      </c>
    </row>
    <row r="156" spans="6:6" x14ac:dyDescent="0.25">
      <c r="F156" s="3" t="s">
        <v>115</v>
      </c>
    </row>
    <row r="157" spans="6:6" x14ac:dyDescent="0.25">
      <c r="F157" s="3" t="s">
        <v>116</v>
      </c>
    </row>
    <row r="158" spans="6:6" x14ac:dyDescent="0.25">
      <c r="F158" s="3" t="s">
        <v>117</v>
      </c>
    </row>
    <row r="159" spans="6:6" x14ac:dyDescent="0.25">
      <c r="F159" s="3" t="s">
        <v>118</v>
      </c>
    </row>
    <row r="160" spans="6:6" x14ac:dyDescent="0.25">
      <c r="F160" s="3" t="s">
        <v>119</v>
      </c>
    </row>
    <row r="161" spans="6:6" x14ac:dyDescent="0.25">
      <c r="F161" s="3" t="s">
        <v>120</v>
      </c>
    </row>
    <row r="162" spans="6:6" x14ac:dyDescent="0.25">
      <c r="F162" s="3" t="s">
        <v>121</v>
      </c>
    </row>
    <row r="163" spans="6:6" x14ac:dyDescent="0.25">
      <c r="F163" s="3" t="s">
        <v>122</v>
      </c>
    </row>
    <row r="164" spans="6:6" x14ac:dyDescent="0.25">
      <c r="F164" s="3" t="s">
        <v>123</v>
      </c>
    </row>
    <row r="165" spans="6:6" x14ac:dyDescent="0.25">
      <c r="F165" s="3" t="s">
        <v>124</v>
      </c>
    </row>
    <row r="166" spans="6:6" x14ac:dyDescent="0.25">
      <c r="F166" s="3" t="s">
        <v>125</v>
      </c>
    </row>
    <row r="167" spans="6:6" x14ac:dyDescent="0.25">
      <c r="F167" s="3" t="s">
        <v>126</v>
      </c>
    </row>
    <row r="168" spans="6:6" x14ac:dyDescent="0.25">
      <c r="F168" s="3" t="s">
        <v>127</v>
      </c>
    </row>
    <row r="169" spans="6:6" x14ac:dyDescent="0.25">
      <c r="F169" s="3" t="s">
        <v>128</v>
      </c>
    </row>
    <row r="170" spans="6:6" x14ac:dyDescent="0.25">
      <c r="F170" s="3" t="s">
        <v>129</v>
      </c>
    </row>
    <row r="171" spans="6:6" x14ac:dyDescent="0.25">
      <c r="F171" s="3" t="s">
        <v>130</v>
      </c>
    </row>
    <row r="172" spans="6:6" x14ac:dyDescent="0.25">
      <c r="F172" s="3" t="s">
        <v>131</v>
      </c>
    </row>
    <row r="173" spans="6:6" x14ac:dyDescent="0.25">
      <c r="F173" s="3" t="s">
        <v>132</v>
      </c>
    </row>
    <row r="174" spans="6:6" x14ac:dyDescent="0.25">
      <c r="F174" s="3" t="s">
        <v>133</v>
      </c>
    </row>
    <row r="175" spans="6:6" x14ac:dyDescent="0.25">
      <c r="F175" s="3" t="s">
        <v>134</v>
      </c>
    </row>
    <row r="176" spans="6:6" x14ac:dyDescent="0.25">
      <c r="F176" s="3" t="s">
        <v>135</v>
      </c>
    </row>
    <row r="177" spans="6:6" x14ac:dyDescent="0.25">
      <c r="F177" s="3" t="s">
        <v>136</v>
      </c>
    </row>
    <row r="178" spans="6:6" x14ac:dyDescent="0.25">
      <c r="F178" s="3" t="s">
        <v>137</v>
      </c>
    </row>
    <row r="179" spans="6:6" x14ac:dyDescent="0.25">
      <c r="F179" s="3" t="s">
        <v>138</v>
      </c>
    </row>
    <row r="180" spans="6:6" x14ac:dyDescent="0.25">
      <c r="F180" s="3" t="s">
        <v>139</v>
      </c>
    </row>
    <row r="181" spans="6:6" x14ac:dyDescent="0.25">
      <c r="F181" s="3" t="s">
        <v>140</v>
      </c>
    </row>
    <row r="182" spans="6:6" x14ac:dyDescent="0.25">
      <c r="F182" s="3" t="s">
        <v>141</v>
      </c>
    </row>
    <row r="183" spans="6:6" x14ac:dyDescent="0.25">
      <c r="F183" s="3" t="s">
        <v>142</v>
      </c>
    </row>
    <row r="184" spans="6:6" x14ac:dyDescent="0.25">
      <c r="F184" s="3" t="s">
        <v>143</v>
      </c>
    </row>
    <row r="185" spans="6:6" x14ac:dyDescent="0.25">
      <c r="F185" s="3" t="s">
        <v>144</v>
      </c>
    </row>
    <row r="186" spans="6:6" x14ac:dyDescent="0.25">
      <c r="F186" s="3" t="s">
        <v>145</v>
      </c>
    </row>
    <row r="187" spans="6:6" x14ac:dyDescent="0.25">
      <c r="F187" s="3" t="s">
        <v>146</v>
      </c>
    </row>
    <row r="188" spans="6:6" x14ac:dyDescent="0.25">
      <c r="F188" s="3" t="s">
        <v>147</v>
      </c>
    </row>
    <row r="189" spans="6:6" x14ac:dyDescent="0.25">
      <c r="F189" s="3" t="s">
        <v>148</v>
      </c>
    </row>
    <row r="190" spans="6:6" x14ac:dyDescent="0.25">
      <c r="F190" s="3" t="s">
        <v>149</v>
      </c>
    </row>
    <row r="191" spans="6:6" x14ac:dyDescent="0.25">
      <c r="F191" s="3" t="s">
        <v>150</v>
      </c>
    </row>
    <row r="192" spans="6:6" x14ac:dyDescent="0.25">
      <c r="F192" s="3" t="s">
        <v>151</v>
      </c>
    </row>
    <row r="193" spans="6:6" x14ac:dyDescent="0.25">
      <c r="F193" s="3" t="s">
        <v>152</v>
      </c>
    </row>
    <row r="194" spans="6:6" x14ac:dyDescent="0.25">
      <c r="F194" s="3" t="s">
        <v>153</v>
      </c>
    </row>
    <row r="195" spans="6:6" x14ac:dyDescent="0.25">
      <c r="F195" s="3" t="s">
        <v>154</v>
      </c>
    </row>
    <row r="196" spans="6:6" x14ac:dyDescent="0.25">
      <c r="F196" s="3" t="s">
        <v>155</v>
      </c>
    </row>
    <row r="197" spans="6:6" x14ac:dyDescent="0.25">
      <c r="F197" s="3" t="s">
        <v>156</v>
      </c>
    </row>
    <row r="198" spans="6:6" x14ac:dyDescent="0.25">
      <c r="F198" s="3" t="s">
        <v>157</v>
      </c>
    </row>
    <row r="199" spans="6:6" x14ac:dyDescent="0.25">
      <c r="F199" s="3" t="s">
        <v>158</v>
      </c>
    </row>
    <row r="200" spans="6:6" x14ac:dyDescent="0.25">
      <c r="F200" s="3" t="s">
        <v>159</v>
      </c>
    </row>
    <row r="201" spans="6:6" x14ac:dyDescent="0.25">
      <c r="F201" s="3" t="s">
        <v>160</v>
      </c>
    </row>
    <row r="202" spans="6:6" x14ac:dyDescent="0.25">
      <c r="F202" s="3" t="s">
        <v>161</v>
      </c>
    </row>
    <row r="203" spans="6:6" x14ac:dyDescent="0.25">
      <c r="F203" s="3" t="s">
        <v>162</v>
      </c>
    </row>
    <row r="204" spans="6:6" x14ac:dyDescent="0.25">
      <c r="F204" s="3" t="s">
        <v>163</v>
      </c>
    </row>
    <row r="205" spans="6:6" x14ac:dyDescent="0.25">
      <c r="F205" s="3" t="s">
        <v>164</v>
      </c>
    </row>
    <row r="206" spans="6:6" x14ac:dyDescent="0.25">
      <c r="F206" s="3" t="s">
        <v>165</v>
      </c>
    </row>
    <row r="207" spans="6:6" x14ac:dyDescent="0.25">
      <c r="F207" s="3" t="s">
        <v>166</v>
      </c>
    </row>
    <row r="208" spans="6:6" x14ac:dyDescent="0.25">
      <c r="F208" s="3" t="s">
        <v>167</v>
      </c>
    </row>
    <row r="209" spans="6:6" x14ac:dyDescent="0.25">
      <c r="F209" s="3" t="s">
        <v>168</v>
      </c>
    </row>
    <row r="210" spans="6:6" x14ac:dyDescent="0.25">
      <c r="F210" s="3" t="s">
        <v>169</v>
      </c>
    </row>
    <row r="211" spans="6:6" x14ac:dyDescent="0.25">
      <c r="F211" s="3" t="s">
        <v>170</v>
      </c>
    </row>
  </sheetData>
  <sheetProtection algorithmName="SHA-512" hashValue="XvgY8EWCr11Ua6ZP7MYj51M3y+TFBaUfDDeehngkvzLBwaQAipbO5iIZfRz8QEOvu5O6yEUEz2ZLGkDM83Wfjg==" saltValue="6C2Iu9sRrBsrYyH1eA/b/g==" spinCount="100000" sheet="1" objects="1" scenarios="1"/>
  <customSheetViews>
    <customSheetView guid="{63910DBD-CC20-11D8-9E0C-EA9EBD41A121}" showPageBreaks="1" hiddenColumns="1" showRuler="0">
      <selection activeCell="C6" sqref="C6"/>
      <pageMargins left="0.5" right="0.5" top="1" bottom="1" header="0.5" footer="0.5"/>
      <pageSetup orientation="portrait" horizontalDpi="4294967292" verticalDpi="0" r:id="rId1"/>
      <headerFooter alignWithMargins="0"/>
    </customSheetView>
  </customSheetViews>
  <mergeCells count="3">
    <mergeCell ref="A36:C36"/>
    <mergeCell ref="B37:C37"/>
    <mergeCell ref="B34:C34"/>
  </mergeCells>
  <phoneticPr fontId="0" type="noConversion"/>
  <dataValidations count="12">
    <dataValidation type="list" allowBlank="1" showInputMessage="1" showErrorMessage="1" sqref="C12">
      <formula1>$F$56:$F$75</formula1>
    </dataValidation>
    <dataValidation type="list" allowBlank="1" showInputMessage="1" showErrorMessage="1" sqref="C13">
      <formula1>$F$78:$F$99</formula1>
    </dataValidation>
    <dataValidation type="list" allowBlank="1" showInputMessage="1" showErrorMessage="1" sqref="C16">
      <formula1>$F$106:$F$123</formula1>
    </dataValidation>
    <dataValidation type="list" allowBlank="1" showInputMessage="1" showErrorMessage="1" sqref="C7">
      <formula1>$F$6:$F$14</formula1>
    </dataValidation>
    <dataValidation type="list" allowBlank="1" showInputMessage="1" showErrorMessage="1" sqref="C15">
      <formula1>$F$128:$F$211</formula1>
    </dataValidation>
    <dataValidation type="list" allowBlank="1" showInputMessage="1" showErrorMessage="1" sqref="C10">
      <formula1>$F$30:$F$38</formula1>
    </dataValidation>
    <dataValidation type="list" allowBlank="1" showInputMessage="1" showErrorMessage="1" sqref="C8">
      <formula1>$F$18:$F$27</formula1>
    </dataValidation>
    <dataValidation type="list" allowBlank="1" showInputMessage="1" showErrorMessage="1" sqref="C27">
      <formula1>$G$17:$G$24</formula1>
    </dataValidation>
    <dataValidation type="list" allowBlank="1" showInputMessage="1" showErrorMessage="1" sqref="C11">
      <formula1>$F$44:$F$53</formula1>
    </dataValidation>
    <dataValidation type="list" allowBlank="1" showInputMessage="1" showErrorMessage="1" sqref="C14">
      <formula1>$F$101:$F$103</formula1>
    </dataValidation>
    <dataValidation type="list" allowBlank="1" showInputMessage="1" showErrorMessage="1" sqref="C17">
      <formula1>$F$125:$F$126</formula1>
    </dataValidation>
    <dataValidation type="list" allowBlank="1" showInputMessage="1" showErrorMessage="1" sqref="C30">
      <formula1>$G$26:$G$32</formula1>
    </dataValidation>
  </dataValidations>
  <pageMargins left="0.5" right="0.5" top="1" bottom="1" header="0.5" footer="0.5"/>
  <pageSetup scale="8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5" name="Button 33">
              <controlPr defaultSize="0" print="0" autoFill="0" autoPict="0" macro="[0]!Macro1">
                <anchor moveWithCells="1" sizeWithCells="1">
                  <from>
                    <xdr:col>2</xdr:col>
                    <xdr:colOff>7620</xdr:colOff>
                    <xdr:row>17</xdr:row>
                    <xdr:rowOff>76200</xdr:rowOff>
                  </from>
                  <to>
                    <xdr:col>2</xdr:col>
                    <xdr:colOff>1318260</xdr:colOff>
                    <xdr:row>18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8"/>
  <sheetViews>
    <sheetView workbookViewId="0">
      <selection activeCell="A3" sqref="A3:A8"/>
    </sheetView>
  </sheetViews>
  <sheetFormatPr defaultRowHeight="13.2" x14ac:dyDescent="0.25"/>
  <cols>
    <col min="1" max="1" width="34.88671875" customWidth="1"/>
  </cols>
  <sheetData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</sheetData>
  <customSheetViews>
    <customSheetView guid="{63910DBD-CC20-11D8-9E0C-EA9EBD41A121}" showRuler="0">
      <selection activeCell="A3" sqref="A3:A8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customSheetViews>
    <customSheetView guid="{63910DBD-CC20-11D8-9E0C-EA9EBD41A121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PBM,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PBM User</dc:creator>
  <cp:lastModifiedBy>John Swedowski</cp:lastModifiedBy>
  <cp:lastPrinted>2016-06-08T12:02:49Z</cp:lastPrinted>
  <dcterms:created xsi:type="dcterms:W3CDTF">2004-07-01T17:43:02Z</dcterms:created>
  <dcterms:modified xsi:type="dcterms:W3CDTF">2018-11-20T11:28:24Z</dcterms:modified>
</cp:coreProperties>
</file>